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75" windowWidth="16095" windowHeight="9150"/>
  </bookViews>
  <sheets>
    <sheet name="Feuil1" sheetId="1" r:id="rId1"/>
  </sheets>
  <calcPr calcId="124519"/>
</workbook>
</file>

<file path=xl/calcChain.xml><?xml version="1.0" encoding="utf-8"?>
<calcChain xmlns="http://schemas.openxmlformats.org/spreadsheetml/2006/main">
  <c r="T13" i="1"/>
  <c r="N13"/>
  <c r="A13"/>
  <c r="T12"/>
  <c r="S12"/>
  <c r="R12"/>
  <c r="Q12"/>
  <c r="P12"/>
  <c r="N12"/>
  <c r="M12" s="1"/>
  <c r="L12"/>
  <c r="F12"/>
  <c r="A12"/>
  <c r="H11"/>
  <c r="T11" s="1"/>
  <c r="S11" s="1"/>
  <c r="F11"/>
  <c r="A11"/>
  <c r="O10"/>
  <c r="T10" s="1"/>
  <c r="N10"/>
  <c r="M10"/>
  <c r="L10"/>
  <c r="F10"/>
  <c r="A10"/>
  <c r="S9"/>
  <c r="R9"/>
  <c r="Q9"/>
  <c r="P9"/>
  <c r="T9" s="1"/>
  <c r="T8" s="1"/>
  <c r="T7" s="1"/>
  <c r="M9"/>
  <c r="L9"/>
  <c r="N9" s="1"/>
  <c r="F9"/>
  <c r="A9"/>
  <c r="N8" l="1"/>
  <c r="N7" s="1"/>
  <c r="R10"/>
  <c r="P10"/>
  <c r="S10"/>
  <c r="Q10"/>
  <c r="N11"/>
  <c r="L11" l="1"/>
  <c r="J11"/>
  <c r="M11"/>
  <c r="K11"/>
</calcChain>
</file>

<file path=xl/sharedStrings.xml><?xml version="1.0" encoding="utf-8"?>
<sst xmlns="http://schemas.openxmlformats.org/spreadsheetml/2006/main" count="45" uniqueCount="36">
  <si>
    <t>ALCS</t>
  </si>
  <si>
    <t>Projet de prévention des IST/sida auprès des HSH</t>
  </si>
  <si>
    <t>Proposition de budget pour la soumission au R10 du FMLSTP</t>
  </si>
  <si>
    <t>ANNEE 1</t>
  </si>
  <si>
    <t>ANNEE 2</t>
  </si>
  <si>
    <t>Domaine prestations de services</t>
  </si>
  <si>
    <t xml:space="preserve">code activité UGFM </t>
  </si>
  <si>
    <t>Activité</t>
  </si>
  <si>
    <t>Sous-activité</t>
  </si>
  <si>
    <t>Rubrique budgétaire</t>
  </si>
  <si>
    <t xml:space="preserve">catégorie de coût UGFM </t>
  </si>
  <si>
    <t>Unité</t>
  </si>
  <si>
    <t>Cout unitaire en dirhams</t>
  </si>
  <si>
    <t>Qté 
An 1</t>
  </si>
  <si>
    <t xml:space="preserve">T 1                                                                                                                                                                                          </t>
  </si>
  <si>
    <t xml:space="preserve">T 2                                                                                                                                                                                         </t>
  </si>
  <si>
    <t xml:space="preserve">T 3                                                                                                                                                                                         </t>
  </si>
  <si>
    <t xml:space="preserve">T 4                                                                                                                                                                                         </t>
  </si>
  <si>
    <t>Total                                                       an 1</t>
  </si>
  <si>
    <t>Qté An2</t>
  </si>
  <si>
    <t xml:space="preserve">T 5                                                                                                                                                                                          </t>
  </si>
  <si>
    <t xml:space="preserve">T 6                                                                                                                                                                                         </t>
  </si>
  <si>
    <t xml:space="preserve">T 7                                                                                                                                                                                       </t>
  </si>
  <si>
    <t xml:space="preserve">T 8                                                                                                                                                                                        </t>
  </si>
  <si>
    <t>Tot                                                       an 2</t>
  </si>
  <si>
    <t>DPS 1-2-4 : Prévention: CCC Activités communautaires de proximité auprès des hommes ayant des relations sexuelles avec d'autres hommes (MSM)</t>
  </si>
  <si>
    <t>Prévention de l’infection à VIH/sida auprès MSMau niveau des villes de Marrakech, Tanger, Agadir, Essaouira, El Jadida, Rabat, Casablanca, Taroudant et Tétouan</t>
  </si>
  <si>
    <t>Contribution au salaire des cadre du projet</t>
  </si>
  <si>
    <t>3.1.1.1-5</t>
  </si>
  <si>
    <t>Contribution au salaire du chagré national du projet (6000 MAD jusqu'à septembre 2013 puis 12000 MAD)</t>
  </si>
  <si>
    <t>Ressources humaines</t>
  </si>
  <si>
    <t>Personne/mois</t>
  </si>
  <si>
    <t>Contribution au salaire du responsable du département des programmes</t>
  </si>
  <si>
    <t xml:space="preserve">Salaire des  cordinateurs régionaux </t>
  </si>
  <si>
    <t>Salaire d'un comptable</t>
  </si>
  <si>
    <t>Contribution aux frais de fonctionnement des 9 sections impliquée dans le projet</t>
  </si>
</sst>
</file>

<file path=xl/styles.xml><?xml version="1.0" encoding="utf-8"?>
<styleSheet xmlns="http://schemas.openxmlformats.org/spreadsheetml/2006/main">
  <numFmts count="1">
    <numFmt numFmtId="164" formatCode="#,##0.00\ _€"/>
  </numFmts>
  <fonts count="15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70C0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1"/>
      <name val="Arial Narrow"/>
      <family val="2"/>
    </font>
    <font>
      <b/>
      <sz val="14"/>
      <color rgb="FF0070C0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rgb="FF000000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164" fontId="11" fillId="3" borderId="0" xfId="0" applyNumberFormat="1" applyFont="1" applyFill="1" applyBorder="1" applyAlignment="1">
      <alignment horizontal="center" vertical="center"/>
    </xf>
    <xf numFmtId="0" fontId="3" fillId="0" borderId="11" xfId="0" applyFont="1" applyBorder="1"/>
    <xf numFmtId="0" fontId="4" fillId="0" borderId="12" xfId="0" applyFont="1" applyBorder="1"/>
    <xf numFmtId="1" fontId="12" fillId="4" borderId="12" xfId="0" applyNumberFormat="1" applyFont="1" applyFill="1" applyBorder="1" applyAlignment="1">
      <alignment horizontal="center" vertical="center" wrapText="1"/>
    </xf>
    <xf numFmtId="1" fontId="13" fillId="4" borderId="12" xfId="0" applyNumberFormat="1" applyFont="1" applyFill="1" applyBorder="1" applyAlignment="1">
      <alignment horizontal="center" vertical="center" wrapText="1"/>
    </xf>
    <xf numFmtId="164" fontId="11" fillId="5" borderId="13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164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3"/>
  <sheetViews>
    <sheetView tabSelected="1" workbookViewId="0">
      <selection sqref="A1:T13"/>
    </sheetView>
  </sheetViews>
  <sheetFormatPr baseColWidth="10" defaultRowHeight="15"/>
  <sheetData>
    <row r="1" spans="1:20" ht="21">
      <c r="A1" s="1" t="s">
        <v>0</v>
      </c>
      <c r="B1" s="2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1">
      <c r="A2" s="1" t="s">
        <v>1</v>
      </c>
      <c r="B2" s="2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21.75" thickBot="1">
      <c r="A3" s="1" t="s">
        <v>2</v>
      </c>
      <c r="B3" s="2"/>
      <c r="C3" s="3"/>
      <c r="D3" s="3"/>
      <c r="E3" s="3"/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5" thickBot="1">
      <c r="A4" s="5"/>
      <c r="B4" s="6"/>
      <c r="C4" s="7"/>
      <c r="D4" s="7"/>
      <c r="E4" s="7"/>
      <c r="F4" s="6"/>
      <c r="G4" s="7"/>
      <c r="H4" s="7"/>
      <c r="I4" s="8" t="s">
        <v>3</v>
      </c>
      <c r="J4" s="9"/>
      <c r="K4" s="9"/>
      <c r="L4" s="9"/>
      <c r="M4" s="9"/>
      <c r="N4" s="10"/>
      <c r="O4" s="11" t="s">
        <v>4</v>
      </c>
      <c r="P4" s="9"/>
      <c r="Q4" s="9"/>
      <c r="R4" s="9"/>
      <c r="S4" s="9"/>
      <c r="T4" s="10"/>
    </row>
    <row r="5" spans="1:20" ht="63.75" thickBot="1">
      <c r="A5" s="12" t="s">
        <v>5</v>
      </c>
      <c r="B5" s="13" t="s">
        <v>6</v>
      </c>
      <c r="C5" s="14" t="s">
        <v>7</v>
      </c>
      <c r="D5" s="14" t="s">
        <v>8</v>
      </c>
      <c r="E5" s="14" t="s">
        <v>9</v>
      </c>
      <c r="F5" s="13" t="s">
        <v>10</v>
      </c>
      <c r="G5" s="14" t="s">
        <v>11</v>
      </c>
      <c r="H5" s="14" t="s">
        <v>12</v>
      </c>
      <c r="I5" s="15" t="s">
        <v>13</v>
      </c>
      <c r="J5" s="15" t="s">
        <v>14</v>
      </c>
      <c r="K5" s="15" t="s">
        <v>15</v>
      </c>
      <c r="L5" s="15" t="s">
        <v>16</v>
      </c>
      <c r="M5" s="15" t="s">
        <v>17</v>
      </c>
      <c r="N5" s="15" t="s">
        <v>18</v>
      </c>
      <c r="O5" s="15" t="s">
        <v>19</v>
      </c>
      <c r="P5" s="15" t="s">
        <v>20</v>
      </c>
      <c r="Q5" s="15" t="s">
        <v>21</v>
      </c>
      <c r="R5" s="15" t="s">
        <v>22</v>
      </c>
      <c r="S5" s="15" t="s">
        <v>23</v>
      </c>
      <c r="T5" s="15" t="s">
        <v>24</v>
      </c>
    </row>
    <row r="6" spans="1:20" ht="18.75">
      <c r="A6" s="16" t="s">
        <v>25</v>
      </c>
      <c r="B6" s="17"/>
      <c r="C6" s="18"/>
      <c r="D6" s="18"/>
      <c r="E6" s="18"/>
      <c r="F6" s="19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18">
      <c r="A7" s="20" t="s">
        <v>26</v>
      </c>
      <c r="B7" s="21"/>
      <c r="C7" s="22"/>
      <c r="D7" s="22"/>
      <c r="E7" s="22"/>
      <c r="F7" s="23"/>
      <c r="G7" s="22"/>
      <c r="H7" s="22"/>
      <c r="I7" s="22"/>
      <c r="J7" s="22"/>
      <c r="K7" s="22"/>
      <c r="L7" s="22"/>
      <c r="M7" s="22"/>
      <c r="N7" s="24">
        <f>N8+N13+N15+N20+N22+N25+N29+N31+N37+N40+N46+N50+N52+N58+N65+N67+N73+N79+N81</f>
        <v>79800</v>
      </c>
      <c r="O7" s="24"/>
      <c r="P7" s="24"/>
      <c r="Q7" s="24"/>
      <c r="R7" s="24"/>
      <c r="S7" s="24"/>
      <c r="T7" s="24">
        <f>T8+T13+T15+T20+T22+T25+T29+T31+T37+T40+T46+T50+T52+T58+T65+T67+T73+T79+T81</f>
        <v>184200</v>
      </c>
    </row>
    <row r="8" spans="1:20" ht="78.75">
      <c r="A8" s="25"/>
      <c r="B8" s="26"/>
      <c r="C8" s="27" t="s">
        <v>27</v>
      </c>
      <c r="D8" s="27"/>
      <c r="E8" s="27"/>
      <c r="F8" s="28"/>
      <c r="G8" s="27"/>
      <c r="H8" s="27"/>
      <c r="I8" s="27"/>
      <c r="J8" s="27"/>
      <c r="K8" s="27"/>
      <c r="L8" s="27"/>
      <c r="M8" s="27"/>
      <c r="N8" s="29">
        <f>SUM(N9:N12)</f>
        <v>79800</v>
      </c>
      <c r="O8" s="27"/>
      <c r="P8" s="27"/>
      <c r="Q8" s="27"/>
      <c r="R8" s="27"/>
      <c r="S8" s="27"/>
      <c r="T8" s="29">
        <f>SUM(T9:T12)</f>
        <v>184200</v>
      </c>
    </row>
    <row r="9" spans="1:20" ht="189">
      <c r="A9" s="30" t="str">
        <f>LEFT(B9,6)</f>
        <v>3.1.1.</v>
      </c>
      <c r="B9" s="31" t="s">
        <v>28</v>
      </c>
      <c r="C9" s="32"/>
      <c r="D9" s="33" t="s">
        <v>29</v>
      </c>
      <c r="E9" s="34" t="s">
        <v>30</v>
      </c>
      <c r="F9" s="35" t="str">
        <f>E9</f>
        <v>Ressources humaines</v>
      </c>
      <c r="G9" s="36" t="s">
        <v>31</v>
      </c>
      <c r="H9" s="37">
        <v>12000</v>
      </c>
      <c r="I9" s="38">
        <v>6</v>
      </c>
      <c r="J9" s="37">
        <v>0</v>
      </c>
      <c r="K9" s="37">
        <v>0</v>
      </c>
      <c r="L9" s="37">
        <f>6000*3</f>
        <v>18000</v>
      </c>
      <c r="M9" s="39">
        <f>6000*3</f>
        <v>18000</v>
      </c>
      <c r="N9" s="40">
        <f>SUM(J9:M9)</f>
        <v>36000</v>
      </c>
      <c r="O9" s="41">
        <v>12</v>
      </c>
      <c r="P9" s="37">
        <f t="shared" ref="P9:R9" si="0">6000*3</f>
        <v>18000</v>
      </c>
      <c r="Q9" s="37">
        <f t="shared" si="0"/>
        <v>18000</v>
      </c>
      <c r="R9" s="37">
        <f t="shared" si="0"/>
        <v>18000</v>
      </c>
      <c r="S9" s="39">
        <f>12000*3</f>
        <v>36000</v>
      </c>
      <c r="T9" s="40">
        <f>SUM(P9:S9)</f>
        <v>90000</v>
      </c>
    </row>
    <row r="10" spans="1:20" ht="141.75">
      <c r="A10" s="30" t="str">
        <f t="shared" ref="A10:A13" si="1">LEFT(B10,6)</f>
        <v>3.1.1.</v>
      </c>
      <c r="B10" s="42" t="s">
        <v>28</v>
      </c>
      <c r="C10" s="32"/>
      <c r="D10" s="33" t="s">
        <v>32</v>
      </c>
      <c r="E10" s="34" t="s">
        <v>30</v>
      </c>
      <c r="F10" s="35" t="str">
        <f t="shared" ref="F10:F12" si="2">E10</f>
        <v>Ressources humaines</v>
      </c>
      <c r="G10" s="36" t="s">
        <v>31</v>
      </c>
      <c r="H10" s="37">
        <v>1500</v>
      </c>
      <c r="I10" s="38">
        <v>6</v>
      </c>
      <c r="J10" s="37"/>
      <c r="K10" s="37"/>
      <c r="L10" s="37">
        <f>N10/2</f>
        <v>4500</v>
      </c>
      <c r="M10" s="39">
        <f>N10/2</f>
        <v>4500</v>
      </c>
      <c r="N10" s="40">
        <f>$H10*I10</f>
        <v>9000</v>
      </c>
      <c r="O10" s="41">
        <f>1*12</f>
        <v>12</v>
      </c>
      <c r="P10" s="37">
        <f>T10/4</f>
        <v>4500</v>
      </c>
      <c r="Q10" s="37">
        <f>T10/4</f>
        <v>4500</v>
      </c>
      <c r="R10" s="37">
        <f>T10/4</f>
        <v>4500</v>
      </c>
      <c r="S10" s="39">
        <f>T10/4</f>
        <v>4500</v>
      </c>
      <c r="T10" s="40">
        <f>$H10*O10</f>
        <v>18000</v>
      </c>
    </row>
    <row r="11" spans="1:20" ht="63">
      <c r="A11" s="30" t="str">
        <f t="shared" si="1"/>
        <v>3.1.1.</v>
      </c>
      <c r="B11" s="31" t="s">
        <v>28</v>
      </c>
      <c r="C11" s="32"/>
      <c r="D11" s="33" t="s">
        <v>33</v>
      </c>
      <c r="E11" s="33" t="s">
        <v>30</v>
      </c>
      <c r="F11" s="35" t="str">
        <f t="shared" si="2"/>
        <v>Ressources humaines</v>
      </c>
      <c r="G11" s="43" t="s">
        <v>31</v>
      </c>
      <c r="H11" s="44">
        <f>2200</f>
        <v>2200</v>
      </c>
      <c r="I11" s="45">
        <v>0</v>
      </c>
      <c r="J11" s="37">
        <f>N11/4</f>
        <v>0</v>
      </c>
      <c r="K11" s="37">
        <f>N11/4</f>
        <v>0</v>
      </c>
      <c r="L11" s="37">
        <f>N11/4</f>
        <v>0</v>
      </c>
      <c r="M11" s="39">
        <f>N11/4</f>
        <v>0</v>
      </c>
      <c r="N11" s="40">
        <f>$H11*I11</f>
        <v>0</v>
      </c>
      <c r="O11" s="46">
        <v>3</v>
      </c>
      <c r="P11" s="44">
        <v>0</v>
      </c>
      <c r="Q11" s="44">
        <v>0</v>
      </c>
      <c r="R11" s="44">
        <v>0</v>
      </c>
      <c r="S11" s="47">
        <f>T11</f>
        <v>6600</v>
      </c>
      <c r="T11" s="40">
        <f>$H11*O11</f>
        <v>6600</v>
      </c>
    </row>
    <row r="12" spans="1:20" ht="47.25">
      <c r="A12" s="30" t="str">
        <f t="shared" si="1"/>
        <v>3.1.1.</v>
      </c>
      <c r="B12" s="31" t="s">
        <v>28</v>
      </c>
      <c r="C12" s="32"/>
      <c r="D12" s="33" t="s">
        <v>34</v>
      </c>
      <c r="E12" s="33" t="s">
        <v>30</v>
      </c>
      <c r="F12" s="35" t="str">
        <f t="shared" si="2"/>
        <v>Ressources humaines</v>
      </c>
      <c r="G12" s="48" t="s">
        <v>31</v>
      </c>
      <c r="H12" s="49">
        <v>5800</v>
      </c>
      <c r="I12" s="50">
        <v>6</v>
      </c>
      <c r="J12" s="51">
        <v>0</v>
      </c>
      <c r="K12" s="51">
        <v>0</v>
      </c>
      <c r="L12" s="51">
        <f>N12/2</f>
        <v>17400</v>
      </c>
      <c r="M12" s="52">
        <f>N12/2</f>
        <v>17400</v>
      </c>
      <c r="N12" s="40">
        <f>$H12*I12</f>
        <v>34800</v>
      </c>
      <c r="O12" s="46">
        <v>12</v>
      </c>
      <c r="P12" s="44">
        <f>T12/4</f>
        <v>17400</v>
      </c>
      <c r="Q12" s="44">
        <f>T12/4</f>
        <v>17400</v>
      </c>
      <c r="R12" s="44">
        <f>T12/4</f>
        <v>17400</v>
      </c>
      <c r="S12" s="47">
        <f>T12/4</f>
        <v>17400</v>
      </c>
      <c r="T12" s="40">
        <f>$H12*O12</f>
        <v>69600</v>
      </c>
    </row>
    <row r="13" spans="1:20" ht="141.75">
      <c r="A13" s="30" t="str">
        <f t="shared" si="1"/>
        <v/>
      </c>
      <c r="B13" s="53"/>
      <c r="C13" s="27" t="s">
        <v>35</v>
      </c>
      <c r="D13" s="27"/>
      <c r="E13" s="27"/>
      <c r="F13" s="28"/>
      <c r="G13" s="27"/>
      <c r="H13" s="27"/>
      <c r="I13" s="27"/>
      <c r="J13" s="27"/>
      <c r="K13" s="27"/>
      <c r="L13" s="27"/>
      <c r="M13" s="27"/>
      <c r="N13" s="29">
        <f>N14</f>
        <v>0</v>
      </c>
      <c r="O13" s="27"/>
      <c r="P13" s="27"/>
      <c r="Q13" s="27"/>
      <c r="R13" s="27"/>
      <c r="S13" s="27"/>
      <c r="T13" s="29">
        <f>T14</f>
        <v>0</v>
      </c>
    </row>
  </sheetData>
  <mergeCells count="2">
    <mergeCell ref="I4:N4"/>
    <mergeCell ref="O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2014-05-12T11:40:35Z</dcterms:created>
  <dcterms:modified xsi:type="dcterms:W3CDTF">2014-05-12T11:41:17Z</dcterms:modified>
</cp:coreProperties>
</file>